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505" activeTab="0"/>
  </bookViews>
  <sheets>
    <sheet name="Enoncé&amp;Réponses" sheetId="1" r:id="rId1"/>
    <sheet name="Corrigé" sheetId="2" state="hidden" r:id="rId2"/>
    <sheet name="Feuil1" sheetId="3" r:id="rId3"/>
  </sheets>
  <definedNames>
    <definedName name="_xlnm.Print_Area" localSheetId="1">'Corrigé'!$B$1:$L$85</definedName>
    <definedName name="_xlnm.Print_Area" localSheetId="0">'Enoncé&amp;Réponses'!$B$1:$L$85</definedName>
  </definedNames>
  <calcPr fullCalcOnLoad="1"/>
</workbook>
</file>

<file path=xl/sharedStrings.xml><?xml version="1.0" encoding="utf-8"?>
<sst xmlns="http://schemas.openxmlformats.org/spreadsheetml/2006/main" count="216" uniqueCount="72">
  <si>
    <t>Date:</t>
  </si>
  <si>
    <t>Nom1, prénom1</t>
  </si>
  <si>
    <t>Nom2, prénom2</t>
  </si>
  <si>
    <t>CALCUL D'APPROVISIONNEMENT PAR METHODE M.R.P</t>
  </si>
  <si>
    <t>Principe (simplifié)  du calcul de besoin</t>
  </si>
  <si>
    <t>Une première définition indispensable est celle de la nomenclature</t>
  </si>
  <si>
    <t>Composé</t>
  </si>
  <si>
    <t>Composant de 1</t>
  </si>
  <si>
    <t>Composant de 1, composé de 111, 112, 113</t>
  </si>
  <si>
    <t>Il s'agit d'un calcul qui permet de définiir le besoin en composants, à partir de demandes identifiées sur des composés</t>
  </si>
  <si>
    <t>Composant de 11</t>
  </si>
  <si>
    <t>Lien</t>
  </si>
  <si>
    <t>Elle est définie par une valeur numérique (entière ou non)</t>
  </si>
  <si>
    <t>Exemple simple</t>
  </si>
  <si>
    <t>Il est composé:</t>
  </si>
  <si>
    <t>Chaque ski est lui-même composé de:</t>
  </si>
  <si>
    <t>un ski usiné, appairé</t>
  </si>
  <si>
    <t>un embout de spatule</t>
  </si>
  <si>
    <t>une embase pour fixation</t>
  </si>
  <si>
    <t>Complétez la nomenclature ci-dessous</t>
  </si>
  <si>
    <t>Paire de ski XTREME 10 taille174</t>
  </si>
  <si>
    <t>Ski XTREME 10 taille174 fini</t>
  </si>
  <si>
    <t>Embout spatule</t>
  </si>
  <si>
    <t>Embase de fixation</t>
  </si>
  <si>
    <t>Carton 5 paires t180</t>
  </si>
  <si>
    <t>5 paires de skis sont conditionnées dans un même carton</t>
  </si>
  <si>
    <t>Gaine de protection</t>
  </si>
  <si>
    <t>1,8 mètres de gaine de protection</t>
  </si>
  <si>
    <t>Demandes clients pour la semaine:</t>
  </si>
  <si>
    <t>Supposez que nous avez les données suivantes pour la demande et les stocks de skis XTREME 10 taille 174:</t>
  </si>
  <si>
    <t>paires</t>
  </si>
  <si>
    <t>Stock disponible</t>
  </si>
  <si>
    <t>Stock de sécurité</t>
  </si>
  <si>
    <t>Ski XTREME 10 taille174 usiné</t>
  </si>
  <si>
    <t>de deux skis finis</t>
  </si>
  <si>
    <t>Déterminez les besoins en fabrication (en-cours ou à lancer)</t>
  </si>
  <si>
    <t>Références</t>
  </si>
  <si>
    <t>Déterminez les besoins en composants référence 112, 113, 12 et 13</t>
  </si>
  <si>
    <t>Besoin</t>
  </si>
  <si>
    <t>Stock</t>
  </si>
  <si>
    <t>Quels sont les besoins en approvisionnement de ces différents composants ?</t>
  </si>
  <si>
    <t>Sachant que les données stocks et approvisionement des composants sont relativement:</t>
  </si>
  <si>
    <t>Qté possibles</t>
  </si>
  <si>
    <t>Commande</t>
  </si>
  <si>
    <t>Désignation</t>
  </si>
  <si>
    <t>total</t>
  </si>
  <si>
    <t>Quantité appro</t>
  </si>
  <si>
    <t>mini</t>
  </si>
  <si>
    <t>multiple</t>
  </si>
  <si>
    <t>de sécurité</t>
  </si>
  <si>
    <t>Stock prévisionnel</t>
  </si>
  <si>
    <t>Quantité</t>
  </si>
  <si>
    <t>Demandes et stocks</t>
  </si>
  <si>
    <t>Nota: Lorque ce stock prévisionnel est négatif, un approvisionnement est nécessaire</t>
  </si>
  <si>
    <t>2/ Calculez la quantité d'approvisionnement en tant compte des quantité mini et multiple de lancement</t>
  </si>
  <si>
    <t>La relation entre un composé et un composant est appelée un lien de nomenclature</t>
  </si>
  <si>
    <t>mètre</t>
  </si>
  <si>
    <t>Exemples: il faut 1,5 mètre du coimposant 112 pour faire un composé 11, il faut 2 composants 12 pour faire un composé 1</t>
  </si>
  <si>
    <t>1/</t>
  </si>
  <si>
    <t>Le produit fini est une paire de ski</t>
  </si>
  <si>
    <t>Elaboration de la nomenclature</t>
  </si>
  <si>
    <t>2/</t>
  </si>
  <si>
    <t>3/</t>
  </si>
  <si>
    <t>Calculez le stock prévisionnel en sous-traillant au stock disponible le besoin en composant</t>
  </si>
  <si>
    <t>4/</t>
  </si>
  <si>
    <t>un.</t>
  </si>
  <si>
    <t>kg</t>
  </si>
  <si>
    <t>unité</t>
  </si>
  <si>
    <t>Explication</t>
  </si>
  <si>
    <t xml:space="preserve">      Références</t>
  </si>
  <si>
    <t>Complétez la nomenclature ci-dessous des valeurs de lien correspondantes</t>
  </si>
  <si>
    <t>Exemples: il faut 1,5 mètre du composant 112 pour faire un composé 11, il faut 2 composants 12 pour faire un composé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</si>
</sst>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[Red]\-#,##0&quot; F&quot;"/>
    <numFmt numFmtId="165" formatCode="#,##0.00&quot; F&quot;;[Red]\-#,##0.00&quot; F&quot;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 style="thick"/>
      <right style="thick"/>
      <top style="thick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 style="thick"/>
      <top>
        <color indexed="63"/>
      </top>
      <bottom style="hair"/>
    </border>
    <border>
      <left style="thick"/>
      <right style="thick"/>
      <top style="thick"/>
      <bottom style="thin"/>
    </border>
    <border>
      <left style="thin"/>
      <right style="double"/>
      <top>
        <color indexed="63"/>
      </top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double"/>
      <right style="thick"/>
      <top style="thick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2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33" borderId="10" xfId="51" applyFont="1" applyFill="1" applyBorder="1">
      <alignment/>
      <protection/>
    </xf>
    <xf numFmtId="0" fontId="19" fillId="33" borderId="10" xfId="51" applyFont="1" applyFill="1" applyBorder="1">
      <alignment/>
      <protection/>
    </xf>
    <xf numFmtId="0" fontId="19" fillId="33" borderId="0" xfId="51" applyFont="1" applyFill="1" applyAlignment="1">
      <alignment horizontal="left" vertical="center"/>
      <protection/>
    </xf>
    <xf numFmtId="0" fontId="23" fillId="33" borderId="10" xfId="51" applyFont="1" applyFill="1" applyBorder="1" applyAlignment="1">
      <alignment horizontal="left" vertical="center"/>
      <protection/>
    </xf>
    <xf numFmtId="14" fontId="23" fillId="33" borderId="11" xfId="51" applyNumberFormat="1" applyFont="1" applyFill="1" applyBorder="1" applyAlignment="1">
      <alignment horizontal="left" vertical="center"/>
      <protection/>
    </xf>
    <xf numFmtId="0" fontId="23" fillId="33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34" borderId="36" xfId="0" applyFill="1" applyBorder="1" applyAlignment="1">
      <alignment/>
    </xf>
    <xf numFmtId="0" fontId="23" fillId="33" borderId="36" xfId="0" applyFont="1" applyFill="1" applyBorder="1" applyAlignment="1">
      <alignment/>
    </xf>
    <xf numFmtId="0" fontId="23" fillId="33" borderId="37" xfId="0" applyFont="1" applyFill="1" applyBorder="1" applyAlignment="1">
      <alignment/>
    </xf>
    <xf numFmtId="0" fontId="38" fillId="35" borderId="0" xfId="0" applyFont="1" applyFill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10" borderId="21" xfId="0" applyFill="1" applyBorder="1" applyAlignment="1">
      <alignment horizontal="center" vertical="top" wrapText="1"/>
    </xf>
    <xf numFmtId="0" fontId="0" fillId="10" borderId="14" xfId="0" applyFill="1" applyBorder="1" applyAlignment="1">
      <alignment horizontal="center" vertical="top" wrapText="1"/>
    </xf>
    <xf numFmtId="0" fontId="0" fillId="10" borderId="17" xfId="0" applyFill="1" applyBorder="1" applyAlignment="1">
      <alignment horizontal="center" vertical="top" wrapText="1"/>
    </xf>
    <xf numFmtId="0" fontId="0" fillId="36" borderId="43" xfId="0" applyFill="1" applyBorder="1" applyAlignment="1">
      <alignment/>
    </xf>
    <xf numFmtId="0" fontId="0" fillId="33" borderId="44" xfId="0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3" fillId="33" borderId="49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36" borderId="52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11" xfId="0" applyBorder="1" applyAlignment="1">
      <alignment/>
    </xf>
    <xf numFmtId="0" fontId="0" fillId="36" borderId="57" xfId="0" applyFill="1" applyBorder="1" applyAlignment="1">
      <alignment/>
    </xf>
    <xf numFmtId="0" fontId="0" fillId="0" borderId="50" xfId="0" applyBorder="1" applyAlignment="1">
      <alignment horizontal="center" vertical="top" wrapText="1"/>
    </xf>
    <xf numFmtId="0" fontId="0" fillId="33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horizontal="right"/>
    </xf>
    <xf numFmtId="0" fontId="0" fillId="0" borderId="62" xfId="0" applyBorder="1" applyAlignment="1">
      <alignment/>
    </xf>
    <xf numFmtId="0" fontId="0" fillId="0" borderId="65" xfId="0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23" fillId="33" borderId="59" xfId="0" applyFont="1" applyFill="1" applyBorder="1" applyAlignment="1">
      <alignment/>
    </xf>
    <xf numFmtId="0" fontId="23" fillId="33" borderId="6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36" borderId="59" xfId="0" applyFill="1" applyBorder="1" applyAlignment="1">
      <alignment/>
    </xf>
    <xf numFmtId="0" fontId="0" fillId="36" borderId="60" xfId="0" applyFill="1" applyBorder="1" applyAlignment="1">
      <alignment/>
    </xf>
    <xf numFmtId="0" fontId="0" fillId="36" borderId="61" xfId="0" applyFill="1" applyBorder="1" applyAlignment="1">
      <alignment/>
    </xf>
    <xf numFmtId="0" fontId="0" fillId="36" borderId="59" xfId="0" applyFill="1" applyBorder="1" applyAlignment="1">
      <alignment horizontal="right"/>
    </xf>
    <xf numFmtId="0" fontId="0" fillId="36" borderId="67" xfId="0" applyFill="1" applyBorder="1" applyAlignment="1">
      <alignment/>
    </xf>
    <xf numFmtId="0" fontId="0" fillId="36" borderId="68" xfId="0" applyFill="1" applyBorder="1" applyAlignment="1">
      <alignment/>
    </xf>
    <xf numFmtId="0" fontId="0" fillId="36" borderId="69" xfId="0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68" xfId="0" applyFill="1" applyBorder="1" applyAlignment="1">
      <alignment horizontal="right"/>
    </xf>
    <xf numFmtId="0" fontId="21" fillId="0" borderId="0" xfId="51" applyFont="1" applyAlignment="1">
      <alignment horizontal="left" vertical="center"/>
      <protection/>
    </xf>
    <xf numFmtId="0" fontId="23" fillId="0" borderId="0" xfId="0" applyFont="1" applyAlignment="1">
      <alignment/>
    </xf>
    <xf numFmtId="0" fontId="23" fillId="33" borderId="10" xfId="51" applyFont="1" applyFill="1" applyBorder="1" applyAlignment="1" applyProtection="1">
      <alignment horizontal="left" vertical="center"/>
      <protection locked="0"/>
    </xf>
    <xf numFmtId="0" fontId="23" fillId="33" borderId="36" xfId="0" applyFont="1" applyFill="1" applyBorder="1" applyAlignment="1" applyProtection="1">
      <alignment/>
      <protection locked="0"/>
    </xf>
    <xf numFmtId="0" fontId="23" fillId="33" borderId="37" xfId="0" applyFont="1" applyFill="1" applyBorder="1" applyAlignment="1" applyProtection="1">
      <alignment/>
      <protection locked="0"/>
    </xf>
    <xf numFmtId="0" fontId="23" fillId="33" borderId="49" xfId="0" applyFont="1" applyFill="1" applyBorder="1" applyAlignment="1" applyProtection="1">
      <alignment/>
      <protection locked="0"/>
    </xf>
    <xf numFmtId="0" fontId="23" fillId="33" borderId="59" xfId="0" applyFont="1" applyFill="1" applyBorder="1" applyAlignment="1" applyProtection="1">
      <alignment/>
      <protection locked="0"/>
    </xf>
    <xf numFmtId="0" fontId="23" fillId="33" borderId="64" xfId="0" applyFont="1" applyFill="1" applyBorder="1" applyAlignment="1" applyProtection="1">
      <alignment/>
      <protection locked="0"/>
    </xf>
    <xf numFmtId="0" fontId="0" fillId="10" borderId="15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38" fillId="35" borderId="0" xfId="0" applyFont="1" applyFill="1" applyAlignment="1">
      <alignment horizontal="center"/>
    </xf>
    <xf numFmtId="14" fontId="23" fillId="33" borderId="11" xfId="51" applyNumberFormat="1" applyFont="1" applyFill="1" applyBorder="1" applyAlignment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10</xdr:row>
      <xdr:rowOff>0</xdr:rowOff>
    </xdr:from>
    <xdr:to>
      <xdr:col>2</xdr:col>
      <xdr:colOff>381000</xdr:colOff>
      <xdr:row>10</xdr:row>
      <xdr:rowOff>180975</xdr:rowOff>
    </xdr:to>
    <xdr:sp>
      <xdr:nvSpPr>
        <xdr:cNvPr id="1" name="Connecteur en angle 5"/>
        <xdr:cNvSpPr>
          <a:spLocks/>
        </xdr:cNvSpPr>
      </xdr:nvSpPr>
      <xdr:spPr>
        <a:xfrm>
          <a:off x="1143000" y="1952625"/>
          <a:ext cx="381000" cy="1809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85725</xdr:rowOff>
    </xdr:from>
    <xdr:to>
      <xdr:col>2</xdr:col>
      <xdr:colOff>381000</xdr:colOff>
      <xdr:row>14</xdr:row>
      <xdr:rowOff>190500</xdr:rowOff>
    </xdr:to>
    <xdr:sp>
      <xdr:nvSpPr>
        <xdr:cNvPr id="2" name="Connecteur en angle 6"/>
        <xdr:cNvSpPr>
          <a:spLocks/>
        </xdr:cNvSpPr>
      </xdr:nvSpPr>
      <xdr:spPr>
        <a:xfrm>
          <a:off x="1143000" y="2038350"/>
          <a:ext cx="381000" cy="8667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11</xdr:row>
      <xdr:rowOff>95250</xdr:rowOff>
    </xdr:from>
    <xdr:to>
      <xdr:col>2</xdr:col>
      <xdr:colOff>381000</xdr:colOff>
      <xdr:row>16</xdr:row>
      <xdr:rowOff>9525</xdr:rowOff>
    </xdr:to>
    <xdr:sp>
      <xdr:nvSpPr>
        <xdr:cNvPr id="3" name="Connecteur en angle 7"/>
        <xdr:cNvSpPr>
          <a:spLocks/>
        </xdr:cNvSpPr>
      </xdr:nvSpPr>
      <xdr:spPr>
        <a:xfrm>
          <a:off x="1143000" y="2238375"/>
          <a:ext cx="381000" cy="8667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381000</xdr:colOff>
      <xdr:row>11</xdr:row>
      <xdr:rowOff>180975</xdr:rowOff>
    </xdr:to>
    <xdr:sp>
      <xdr:nvSpPr>
        <xdr:cNvPr id="4" name="Connecteur en angle 8"/>
        <xdr:cNvSpPr>
          <a:spLocks/>
        </xdr:cNvSpPr>
      </xdr:nvSpPr>
      <xdr:spPr>
        <a:xfrm>
          <a:off x="1524000" y="2143125"/>
          <a:ext cx="381000" cy="1809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9525</xdr:rowOff>
    </xdr:from>
    <xdr:to>
      <xdr:col>3</xdr:col>
      <xdr:colOff>381000</xdr:colOff>
      <xdr:row>13</xdr:row>
      <xdr:rowOff>0</xdr:rowOff>
    </xdr:to>
    <xdr:sp>
      <xdr:nvSpPr>
        <xdr:cNvPr id="5" name="Connecteur en angle 9"/>
        <xdr:cNvSpPr>
          <a:spLocks/>
        </xdr:cNvSpPr>
      </xdr:nvSpPr>
      <xdr:spPr>
        <a:xfrm>
          <a:off x="1524000" y="2343150"/>
          <a:ext cx="381000" cy="1809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180975</xdr:rowOff>
    </xdr:from>
    <xdr:to>
      <xdr:col>3</xdr:col>
      <xdr:colOff>381000</xdr:colOff>
      <xdr:row>13</xdr:row>
      <xdr:rowOff>171450</xdr:rowOff>
    </xdr:to>
    <xdr:sp>
      <xdr:nvSpPr>
        <xdr:cNvPr id="6" name="Connecteur en angle 10"/>
        <xdr:cNvSpPr>
          <a:spLocks/>
        </xdr:cNvSpPr>
      </xdr:nvSpPr>
      <xdr:spPr>
        <a:xfrm>
          <a:off x="1524000" y="2514600"/>
          <a:ext cx="381000" cy="1809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10</xdr:row>
      <xdr:rowOff>0</xdr:rowOff>
    </xdr:from>
    <xdr:to>
      <xdr:col>2</xdr:col>
      <xdr:colOff>381000</xdr:colOff>
      <xdr:row>10</xdr:row>
      <xdr:rowOff>180975</xdr:rowOff>
    </xdr:to>
    <xdr:sp>
      <xdr:nvSpPr>
        <xdr:cNvPr id="1" name="Connecteur en angle 5"/>
        <xdr:cNvSpPr>
          <a:spLocks/>
        </xdr:cNvSpPr>
      </xdr:nvSpPr>
      <xdr:spPr>
        <a:xfrm>
          <a:off x="1143000" y="1952625"/>
          <a:ext cx="381000" cy="1809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85725</xdr:rowOff>
    </xdr:from>
    <xdr:to>
      <xdr:col>2</xdr:col>
      <xdr:colOff>381000</xdr:colOff>
      <xdr:row>14</xdr:row>
      <xdr:rowOff>190500</xdr:rowOff>
    </xdr:to>
    <xdr:sp>
      <xdr:nvSpPr>
        <xdr:cNvPr id="2" name="Connecteur en angle 6"/>
        <xdr:cNvSpPr>
          <a:spLocks/>
        </xdr:cNvSpPr>
      </xdr:nvSpPr>
      <xdr:spPr>
        <a:xfrm>
          <a:off x="1143000" y="2038350"/>
          <a:ext cx="381000" cy="8667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11</xdr:row>
      <xdr:rowOff>95250</xdr:rowOff>
    </xdr:from>
    <xdr:to>
      <xdr:col>2</xdr:col>
      <xdr:colOff>381000</xdr:colOff>
      <xdr:row>16</xdr:row>
      <xdr:rowOff>9525</xdr:rowOff>
    </xdr:to>
    <xdr:sp>
      <xdr:nvSpPr>
        <xdr:cNvPr id="3" name="Connecteur en angle 7"/>
        <xdr:cNvSpPr>
          <a:spLocks/>
        </xdr:cNvSpPr>
      </xdr:nvSpPr>
      <xdr:spPr>
        <a:xfrm>
          <a:off x="1143000" y="2238375"/>
          <a:ext cx="381000" cy="8667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381000</xdr:colOff>
      <xdr:row>11</xdr:row>
      <xdr:rowOff>180975</xdr:rowOff>
    </xdr:to>
    <xdr:sp>
      <xdr:nvSpPr>
        <xdr:cNvPr id="4" name="Connecteur en angle 8"/>
        <xdr:cNvSpPr>
          <a:spLocks/>
        </xdr:cNvSpPr>
      </xdr:nvSpPr>
      <xdr:spPr>
        <a:xfrm>
          <a:off x="1524000" y="2143125"/>
          <a:ext cx="381000" cy="1809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9525</xdr:rowOff>
    </xdr:from>
    <xdr:to>
      <xdr:col>3</xdr:col>
      <xdr:colOff>381000</xdr:colOff>
      <xdr:row>13</xdr:row>
      <xdr:rowOff>0</xdr:rowOff>
    </xdr:to>
    <xdr:sp>
      <xdr:nvSpPr>
        <xdr:cNvPr id="5" name="Connecteur en angle 9"/>
        <xdr:cNvSpPr>
          <a:spLocks/>
        </xdr:cNvSpPr>
      </xdr:nvSpPr>
      <xdr:spPr>
        <a:xfrm>
          <a:off x="1524000" y="2343150"/>
          <a:ext cx="381000" cy="1809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180975</xdr:rowOff>
    </xdr:from>
    <xdr:to>
      <xdr:col>3</xdr:col>
      <xdr:colOff>381000</xdr:colOff>
      <xdr:row>13</xdr:row>
      <xdr:rowOff>171450</xdr:rowOff>
    </xdr:to>
    <xdr:sp>
      <xdr:nvSpPr>
        <xdr:cNvPr id="6" name="Connecteur en angle 10"/>
        <xdr:cNvSpPr>
          <a:spLocks/>
        </xdr:cNvSpPr>
      </xdr:nvSpPr>
      <xdr:spPr>
        <a:xfrm>
          <a:off x="1524000" y="2514600"/>
          <a:ext cx="381000" cy="180975"/>
        </a:xfrm>
        <a:prstGeom prst="bentConnector3">
          <a:avLst>
            <a:gd name="adj" fmla="val -318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3"/>
  <sheetViews>
    <sheetView showGridLines="0" tabSelected="1" zoomScale="115" zoomScaleNormal="115" workbookViewId="0" topLeftCell="A1">
      <pane ySplit="3" topLeftCell="A4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2" max="4" width="5.7109375" style="0" customWidth="1"/>
    <col min="5" max="5" width="18.8515625" style="0" customWidth="1"/>
    <col min="6" max="6" width="12.421875" style="0" customWidth="1"/>
    <col min="11" max="11" width="11.8515625" style="0" bestFit="1" customWidth="1"/>
  </cols>
  <sheetData>
    <row r="1" spans="3:12" ht="15">
      <c r="C1" s="1"/>
      <c r="D1" s="1"/>
      <c r="E1" s="1"/>
      <c r="F1" s="1"/>
      <c r="G1" s="1"/>
      <c r="H1" s="1"/>
      <c r="J1" s="2" t="s">
        <v>0</v>
      </c>
      <c r="K1" s="7">
        <v>40583</v>
      </c>
      <c r="L1" s="7"/>
    </row>
    <row r="2" spans="3:12" ht="15">
      <c r="C2" s="1"/>
      <c r="D2" s="1"/>
      <c r="E2" s="1"/>
      <c r="F2" s="1"/>
      <c r="G2" s="1"/>
      <c r="H2" s="1"/>
      <c r="J2" s="2" t="s">
        <v>1</v>
      </c>
      <c r="K2" s="93"/>
      <c r="L2" s="3"/>
    </row>
    <row r="3" spans="2:12" ht="18.75">
      <c r="B3" s="91" t="s">
        <v>3</v>
      </c>
      <c r="C3" s="1"/>
      <c r="D3" s="1"/>
      <c r="E3" s="1"/>
      <c r="F3" s="1"/>
      <c r="G3" s="1"/>
      <c r="H3" s="1"/>
      <c r="J3" s="2" t="s">
        <v>2</v>
      </c>
      <c r="K3" s="93"/>
      <c r="L3" s="3"/>
    </row>
    <row r="4" spans="3:13" ht="1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15">
      <c r="B5" s="73" t="s">
        <v>4</v>
      </c>
    </row>
    <row r="6" ht="15">
      <c r="B6" t="s">
        <v>9</v>
      </c>
    </row>
    <row r="8" ht="15">
      <c r="B8" t="s">
        <v>5</v>
      </c>
    </row>
    <row r="9" spans="2:10" ht="15">
      <c r="B9" s="87" t="s">
        <v>69</v>
      </c>
      <c r="C9" s="88"/>
      <c r="D9" s="89"/>
      <c r="E9" s="90" t="s">
        <v>11</v>
      </c>
      <c r="F9" s="89" t="s">
        <v>67</v>
      </c>
      <c r="G9" s="87" t="s">
        <v>68</v>
      </c>
      <c r="H9" s="88"/>
      <c r="I9" s="88"/>
      <c r="J9" s="89"/>
    </row>
    <row r="10" spans="2:10" ht="15">
      <c r="B10" s="79">
        <v>1</v>
      </c>
      <c r="C10" s="60"/>
      <c r="D10" s="78"/>
      <c r="E10" s="51"/>
      <c r="F10" s="78"/>
      <c r="G10" s="51" t="s">
        <v>6</v>
      </c>
      <c r="H10" s="60"/>
      <c r="I10" s="60"/>
      <c r="J10" s="78"/>
    </row>
    <row r="11" spans="2:10" ht="15">
      <c r="B11" s="26"/>
      <c r="C11" s="77">
        <v>11</v>
      </c>
      <c r="D11" s="71"/>
      <c r="E11" s="26">
        <v>1</v>
      </c>
      <c r="F11" s="71" t="s">
        <v>65</v>
      </c>
      <c r="G11" s="26" t="s">
        <v>8</v>
      </c>
      <c r="H11" s="32"/>
      <c r="I11" s="32"/>
      <c r="J11" s="71"/>
    </row>
    <row r="12" spans="2:10" ht="15">
      <c r="B12" s="26"/>
      <c r="C12" s="77"/>
      <c r="D12" s="80">
        <v>111</v>
      </c>
      <c r="E12" s="26">
        <v>1</v>
      </c>
      <c r="F12" s="71" t="s">
        <v>65</v>
      </c>
      <c r="G12" s="26" t="s">
        <v>10</v>
      </c>
      <c r="H12" s="32"/>
      <c r="I12" s="32"/>
      <c r="J12" s="71"/>
    </row>
    <row r="13" spans="2:10" ht="15">
      <c r="B13" s="26"/>
      <c r="C13" s="77"/>
      <c r="D13" s="80">
        <v>112</v>
      </c>
      <c r="E13" s="26">
        <v>1.5</v>
      </c>
      <c r="F13" s="71" t="s">
        <v>56</v>
      </c>
      <c r="G13" s="26" t="s">
        <v>10</v>
      </c>
      <c r="H13" s="32"/>
      <c r="I13" s="32"/>
      <c r="J13" s="71"/>
    </row>
    <row r="14" spans="2:10" ht="15">
      <c r="B14" s="26"/>
      <c r="C14" s="77"/>
      <c r="D14" s="80">
        <v>113</v>
      </c>
      <c r="E14" s="26">
        <v>1</v>
      </c>
      <c r="F14" s="71" t="s">
        <v>65</v>
      </c>
      <c r="G14" s="26" t="s">
        <v>10</v>
      </c>
      <c r="H14" s="32"/>
      <c r="I14" s="32"/>
      <c r="J14" s="71"/>
    </row>
    <row r="15" spans="2:10" ht="15">
      <c r="B15" s="26"/>
      <c r="C15" s="77">
        <v>12</v>
      </c>
      <c r="D15" s="71"/>
      <c r="E15" s="26">
        <v>2</v>
      </c>
      <c r="F15" s="71" t="s">
        <v>65</v>
      </c>
      <c r="G15" s="26" t="s">
        <v>7</v>
      </c>
      <c r="H15" s="32"/>
      <c r="I15" s="32"/>
      <c r="J15" s="71"/>
    </row>
    <row r="16" spans="2:10" ht="15">
      <c r="B16" s="68"/>
      <c r="C16" s="81">
        <v>13</v>
      </c>
      <c r="D16" s="72"/>
      <c r="E16" s="68">
        <v>0.2</v>
      </c>
      <c r="F16" s="72" t="s">
        <v>66</v>
      </c>
      <c r="G16" s="68" t="s">
        <v>7</v>
      </c>
      <c r="H16" s="69"/>
      <c r="I16" s="69"/>
      <c r="J16" s="72"/>
    </row>
    <row r="18" ht="15">
      <c r="B18" t="s">
        <v>55</v>
      </c>
    </row>
    <row r="19" ht="15">
      <c r="B19" t="s">
        <v>12</v>
      </c>
    </row>
    <row r="20" ht="15">
      <c r="B20" t="s">
        <v>71</v>
      </c>
    </row>
    <row r="22" ht="15">
      <c r="B22" t="s">
        <v>13</v>
      </c>
    </row>
    <row r="23" spans="2:3" ht="15">
      <c r="B23" s="73" t="s">
        <v>58</v>
      </c>
      <c r="C23" s="73" t="s">
        <v>60</v>
      </c>
    </row>
    <row r="24" ht="15">
      <c r="B24" t="s">
        <v>59</v>
      </c>
    </row>
    <row r="25" ht="15">
      <c r="B25" t="s">
        <v>14</v>
      </c>
    </row>
    <row r="26" ht="15">
      <c r="C26" t="s">
        <v>34</v>
      </c>
    </row>
    <row r="27" ht="15">
      <c r="D27" t="s">
        <v>15</v>
      </c>
    </row>
    <row r="28" ht="15">
      <c r="D28" s="74" t="s">
        <v>16</v>
      </c>
    </row>
    <row r="29" ht="15">
      <c r="D29" s="74" t="s">
        <v>17</v>
      </c>
    </row>
    <row r="30" ht="15">
      <c r="D30" s="74" t="s">
        <v>18</v>
      </c>
    </row>
    <row r="31" ht="15">
      <c r="C31" s="74" t="s">
        <v>27</v>
      </c>
    </row>
    <row r="32" ht="15">
      <c r="C32" t="s">
        <v>25</v>
      </c>
    </row>
    <row r="34" ht="15.75" thickBot="1">
      <c r="B34" s="92" t="s">
        <v>70</v>
      </c>
    </row>
    <row r="35" spans="2:7" ht="15.75" thickTop="1">
      <c r="B35" s="40" t="s">
        <v>36</v>
      </c>
      <c r="C35" s="41"/>
      <c r="D35" s="42"/>
      <c r="E35" s="46" t="s">
        <v>44</v>
      </c>
      <c r="F35" s="86"/>
      <c r="G35" s="47" t="s">
        <v>11</v>
      </c>
    </row>
    <row r="36" spans="2:7" ht="15">
      <c r="B36" s="19">
        <v>1</v>
      </c>
      <c r="C36" s="15"/>
      <c r="D36" s="22"/>
      <c r="E36" s="26" t="s">
        <v>20</v>
      </c>
      <c r="F36" s="32"/>
      <c r="G36" s="34"/>
    </row>
    <row r="37" spans="2:7" ht="15">
      <c r="B37" s="19"/>
      <c r="C37" s="15">
        <v>11</v>
      </c>
      <c r="D37" s="22"/>
      <c r="E37" s="26" t="s">
        <v>21</v>
      </c>
      <c r="F37" s="32"/>
      <c r="G37" s="94"/>
    </row>
    <row r="38" spans="2:7" ht="15">
      <c r="B38" s="19"/>
      <c r="C38" s="15"/>
      <c r="D38" s="22">
        <v>111</v>
      </c>
      <c r="E38" s="26" t="s">
        <v>33</v>
      </c>
      <c r="F38" s="32"/>
      <c r="G38" s="94"/>
    </row>
    <row r="39" spans="2:7" ht="15">
      <c r="B39" s="28"/>
      <c r="C39" s="29"/>
      <c r="D39" s="30">
        <v>112</v>
      </c>
      <c r="E39" s="31" t="s">
        <v>22</v>
      </c>
      <c r="F39" s="32"/>
      <c r="G39" s="94"/>
    </row>
    <row r="40" spans="2:7" ht="15">
      <c r="B40" s="19"/>
      <c r="C40" s="15"/>
      <c r="D40" s="22">
        <v>113</v>
      </c>
      <c r="E40" s="26" t="s">
        <v>23</v>
      </c>
      <c r="F40" s="32"/>
      <c r="G40" s="94"/>
    </row>
    <row r="41" spans="2:7" ht="15">
      <c r="B41" s="19"/>
      <c r="C41" s="15">
        <v>12</v>
      </c>
      <c r="D41" s="22"/>
      <c r="E41" s="26" t="s">
        <v>26</v>
      </c>
      <c r="F41" s="32"/>
      <c r="G41" s="94"/>
    </row>
    <row r="42" spans="2:7" ht="15.75" thickBot="1">
      <c r="B42" s="20"/>
      <c r="C42" s="21">
        <v>13</v>
      </c>
      <c r="D42" s="23"/>
      <c r="E42" s="27" t="s">
        <v>24</v>
      </c>
      <c r="F42" s="33"/>
      <c r="G42" s="95"/>
    </row>
    <row r="43" ht="15.75" thickTop="1"/>
    <row r="44" ht="15">
      <c r="B44" t="s">
        <v>29</v>
      </c>
    </row>
    <row r="45" spans="2:7" ht="15">
      <c r="B45" s="82"/>
      <c r="C45" s="83"/>
      <c r="D45" s="83" t="s">
        <v>52</v>
      </c>
      <c r="E45" s="84"/>
      <c r="F45" s="85" t="s">
        <v>51</v>
      </c>
      <c r="G45" s="84"/>
    </row>
    <row r="46" spans="2:7" ht="15">
      <c r="B46" s="26"/>
      <c r="C46" s="32"/>
      <c r="D46" s="32"/>
      <c r="E46" s="67" t="s">
        <v>28</v>
      </c>
      <c r="F46" s="26">
        <v>2500</v>
      </c>
      <c r="G46" s="71" t="s">
        <v>30</v>
      </c>
    </row>
    <row r="47" spans="2:7" ht="15">
      <c r="B47" s="26"/>
      <c r="C47" s="32"/>
      <c r="D47" s="32"/>
      <c r="E47" s="67" t="s">
        <v>31</v>
      </c>
      <c r="F47" s="26">
        <v>300</v>
      </c>
      <c r="G47" s="71" t="s">
        <v>30</v>
      </c>
    </row>
    <row r="48" spans="2:7" ht="15">
      <c r="B48" s="68"/>
      <c r="C48" s="69"/>
      <c r="D48" s="69"/>
      <c r="E48" s="70" t="s">
        <v>32</v>
      </c>
      <c r="F48" s="68">
        <v>100</v>
      </c>
      <c r="G48" s="72" t="s">
        <v>30</v>
      </c>
    </row>
    <row r="50" spans="2:3" ht="15">
      <c r="B50" s="73" t="s">
        <v>61</v>
      </c>
      <c r="C50" s="73" t="s">
        <v>35</v>
      </c>
    </row>
    <row r="51" spans="2:6" ht="15">
      <c r="B51" s="97"/>
      <c r="C51" s="65" t="s">
        <v>30</v>
      </c>
      <c r="D51" s="66"/>
      <c r="E51" s="64" t="s">
        <v>20</v>
      </c>
      <c r="F51" s="66"/>
    </row>
    <row r="52" spans="2:6" ht="15">
      <c r="B52" s="68"/>
      <c r="C52" s="98"/>
      <c r="D52" s="72"/>
      <c r="E52" s="68" t="s">
        <v>21</v>
      </c>
      <c r="F52" s="72"/>
    </row>
    <row r="54" spans="2:3" ht="15.75" thickBot="1">
      <c r="B54" s="73" t="s">
        <v>62</v>
      </c>
      <c r="C54" s="73" t="s">
        <v>37</v>
      </c>
    </row>
    <row r="55" spans="2:6" ht="15.75" thickTop="1">
      <c r="B55" s="55" t="s">
        <v>36</v>
      </c>
      <c r="C55" s="56"/>
      <c r="D55" s="57"/>
      <c r="E55" s="61" t="s">
        <v>44</v>
      </c>
      <c r="F55" s="53" t="s">
        <v>38</v>
      </c>
    </row>
    <row r="56" spans="2:7" ht="15">
      <c r="B56" s="48"/>
      <c r="C56" s="49"/>
      <c r="D56" s="50">
        <v>112</v>
      </c>
      <c r="E56" s="51" t="s">
        <v>22</v>
      </c>
      <c r="F56" s="96"/>
      <c r="G56" t="s">
        <v>65</v>
      </c>
    </row>
    <row r="57" spans="2:7" ht="15">
      <c r="B57" s="19"/>
      <c r="C57" s="15"/>
      <c r="D57" s="22">
        <v>113</v>
      </c>
      <c r="E57" s="26" t="s">
        <v>23</v>
      </c>
      <c r="F57" s="94"/>
      <c r="G57" t="s">
        <v>65</v>
      </c>
    </row>
    <row r="58" spans="2:7" ht="15">
      <c r="B58" s="19"/>
      <c r="C58" s="15">
        <v>12</v>
      </c>
      <c r="D58" s="22"/>
      <c r="E58" s="26" t="s">
        <v>26</v>
      </c>
      <c r="F58" s="94"/>
      <c r="G58" t="s">
        <v>65</v>
      </c>
    </row>
    <row r="59" spans="2:7" ht="15.75" thickBot="1">
      <c r="B59" s="20"/>
      <c r="C59" s="21">
        <v>13</v>
      </c>
      <c r="D59" s="23"/>
      <c r="E59" s="27" t="s">
        <v>24</v>
      </c>
      <c r="F59" s="95"/>
      <c r="G59" t="s">
        <v>65</v>
      </c>
    </row>
    <row r="60" ht="15.75" thickTop="1"/>
    <row r="61" ht="15.75" thickBot="1">
      <c r="B61" t="s">
        <v>41</v>
      </c>
    </row>
    <row r="62" spans="6:9" ht="15.75" thickBot="1">
      <c r="F62" s="99" t="s">
        <v>39</v>
      </c>
      <c r="G62" s="100"/>
      <c r="H62" s="99" t="s">
        <v>46</v>
      </c>
      <c r="I62" s="100"/>
    </row>
    <row r="63" spans="2:12" ht="16.5" thickBot="1" thickTop="1">
      <c r="B63" s="55" t="s">
        <v>36</v>
      </c>
      <c r="C63" s="56"/>
      <c r="D63" s="57"/>
      <c r="E63" s="58" t="s">
        <v>44</v>
      </c>
      <c r="F63" s="43" t="s">
        <v>45</v>
      </c>
      <c r="G63" s="44" t="s">
        <v>49</v>
      </c>
      <c r="H63" s="45" t="s">
        <v>47</v>
      </c>
      <c r="I63" s="44" t="s">
        <v>48</v>
      </c>
      <c r="J63" s="101" t="s">
        <v>42</v>
      </c>
      <c r="K63" s="101"/>
      <c r="L63" s="101"/>
    </row>
    <row r="64" spans="2:12" ht="15">
      <c r="B64" s="48"/>
      <c r="C64" s="49"/>
      <c r="D64" s="50">
        <v>112</v>
      </c>
      <c r="E64" s="54" t="s">
        <v>22</v>
      </c>
      <c r="F64" s="16">
        <v>3000</v>
      </c>
      <c r="G64" s="9">
        <v>100</v>
      </c>
      <c r="H64" s="12">
        <v>2000</v>
      </c>
      <c r="I64" s="9">
        <v>500</v>
      </c>
      <c r="J64" s="37">
        <f>H64</f>
        <v>2000</v>
      </c>
      <c r="K64" s="37">
        <f>J64+I64</f>
        <v>2500</v>
      </c>
      <c r="L64" s="37">
        <f>K64+I64</f>
        <v>3000</v>
      </c>
    </row>
    <row r="65" spans="2:12" ht="15">
      <c r="B65" s="19"/>
      <c r="C65" s="15"/>
      <c r="D65" s="22">
        <v>113</v>
      </c>
      <c r="E65" s="24" t="s">
        <v>23</v>
      </c>
      <c r="F65" s="17">
        <v>500</v>
      </c>
      <c r="G65" s="10">
        <v>50</v>
      </c>
      <c r="H65" s="13">
        <v>3000</v>
      </c>
      <c r="I65" s="10">
        <v>1000</v>
      </c>
      <c r="J65" s="37">
        <f>H65</f>
        <v>3000</v>
      </c>
      <c r="K65" s="37">
        <f>J65+I65</f>
        <v>4000</v>
      </c>
      <c r="L65" s="37">
        <f>K65+I65</f>
        <v>5000</v>
      </c>
    </row>
    <row r="66" spans="2:12" ht="15">
      <c r="B66" s="19"/>
      <c r="C66" s="15">
        <v>12</v>
      </c>
      <c r="D66" s="22"/>
      <c r="E66" s="24" t="s">
        <v>26</v>
      </c>
      <c r="F66" s="17">
        <v>5000</v>
      </c>
      <c r="G66" s="10">
        <v>100</v>
      </c>
      <c r="H66" s="13">
        <v>2000</v>
      </c>
      <c r="I66" s="10">
        <v>2000</v>
      </c>
      <c r="J66" s="37">
        <f>H66</f>
        <v>2000</v>
      </c>
      <c r="K66" s="37">
        <f>J66+I66</f>
        <v>4000</v>
      </c>
      <c r="L66" s="37">
        <f>K66+I66</f>
        <v>6000</v>
      </c>
    </row>
    <row r="67" spans="2:12" ht="15.75" thickBot="1">
      <c r="B67" s="20"/>
      <c r="C67" s="21">
        <v>13</v>
      </c>
      <c r="D67" s="23"/>
      <c r="E67" s="25" t="s">
        <v>24</v>
      </c>
      <c r="F67" s="18">
        <v>200</v>
      </c>
      <c r="G67" s="11">
        <v>50</v>
      </c>
      <c r="H67" s="14">
        <v>1000</v>
      </c>
      <c r="I67" s="11">
        <v>500</v>
      </c>
      <c r="J67" s="37">
        <f>H67</f>
        <v>1000</v>
      </c>
      <c r="K67" s="37">
        <f>J67+I67</f>
        <v>1500</v>
      </c>
      <c r="L67" s="37">
        <f>K67+I67</f>
        <v>2000</v>
      </c>
    </row>
    <row r="68" ht="15.75" thickTop="1"/>
    <row r="69" ht="15">
      <c r="B69" t="s">
        <v>40</v>
      </c>
    </row>
    <row r="70" spans="2:3" ht="15">
      <c r="B70" s="73" t="s">
        <v>64</v>
      </c>
      <c r="C70" s="73" t="s">
        <v>63</v>
      </c>
    </row>
    <row r="71" ht="15.75" thickBot="1">
      <c r="B71" t="s">
        <v>53</v>
      </c>
    </row>
    <row r="72" spans="2:6" ht="30.75" thickTop="1">
      <c r="B72" s="55" t="s">
        <v>36</v>
      </c>
      <c r="C72" s="56"/>
      <c r="D72" s="57"/>
      <c r="E72" s="61" t="s">
        <v>44</v>
      </c>
      <c r="F72" s="62" t="s">
        <v>50</v>
      </c>
    </row>
    <row r="73" spans="2:6" ht="15">
      <c r="B73" s="59"/>
      <c r="C73" s="60"/>
      <c r="D73" s="60">
        <v>112</v>
      </c>
      <c r="E73" s="51" t="s">
        <v>22</v>
      </c>
      <c r="F73" s="96"/>
    </row>
    <row r="74" spans="2:6" ht="15">
      <c r="B74" s="38"/>
      <c r="C74" s="32"/>
      <c r="D74" s="32">
        <v>113</v>
      </c>
      <c r="E74" s="26" t="s">
        <v>23</v>
      </c>
      <c r="F74" s="94"/>
    </row>
    <row r="75" spans="2:6" ht="15">
      <c r="B75" s="38"/>
      <c r="C75" s="32">
        <v>12</v>
      </c>
      <c r="D75" s="32"/>
      <c r="E75" s="26" t="s">
        <v>26</v>
      </c>
      <c r="F75" s="94"/>
    </row>
    <row r="76" spans="2:6" ht="15.75" thickBot="1">
      <c r="B76" s="39"/>
      <c r="C76" s="33">
        <v>13</v>
      </c>
      <c r="D76" s="33"/>
      <c r="E76" s="27" t="s">
        <v>24</v>
      </c>
      <c r="F76" s="95"/>
    </row>
    <row r="77" ht="15.75" thickTop="1"/>
    <row r="78" ht="15.75" thickBot="1">
      <c r="B78" s="73" t="s">
        <v>54</v>
      </c>
    </row>
    <row r="79" spans="2:8" ht="15.75" thickTop="1">
      <c r="B79" s="55" t="s">
        <v>36</v>
      </c>
      <c r="C79" s="56"/>
      <c r="D79" s="57"/>
      <c r="E79" s="58" t="s">
        <v>44</v>
      </c>
      <c r="H79" s="63" t="s">
        <v>43</v>
      </c>
    </row>
    <row r="80" spans="2:8" ht="15">
      <c r="B80" s="59"/>
      <c r="C80" s="60"/>
      <c r="D80" s="60">
        <v>112</v>
      </c>
      <c r="E80" s="54" t="s">
        <v>22</v>
      </c>
      <c r="F80" s="8"/>
      <c r="G80" s="8"/>
      <c r="H80" s="96"/>
    </row>
    <row r="81" spans="2:8" ht="15">
      <c r="B81" s="38"/>
      <c r="C81" s="32"/>
      <c r="D81" s="32">
        <v>113</v>
      </c>
      <c r="E81" s="24" t="s">
        <v>23</v>
      </c>
      <c r="F81" s="8"/>
      <c r="G81" s="8"/>
      <c r="H81" s="94"/>
    </row>
    <row r="82" spans="2:8" ht="15">
      <c r="B82" s="38"/>
      <c r="C82" s="32">
        <v>12</v>
      </c>
      <c r="D82" s="32"/>
      <c r="E82" s="24" t="s">
        <v>26</v>
      </c>
      <c r="F82" s="8"/>
      <c r="G82" s="8"/>
      <c r="H82" s="94"/>
    </row>
    <row r="83" spans="2:8" ht="15.75" thickBot="1">
      <c r="B83" s="39"/>
      <c r="C83" s="33">
        <v>13</v>
      </c>
      <c r="D83" s="33"/>
      <c r="E83" s="25" t="s">
        <v>24</v>
      </c>
      <c r="F83" s="8"/>
      <c r="G83" s="8"/>
      <c r="H83" s="95"/>
    </row>
    <row r="84" ht="15.75" thickTop="1"/>
  </sheetData>
  <sheetProtection sheet="1" selectLockedCells="1"/>
  <mergeCells count="3">
    <mergeCell ref="F62:G62"/>
    <mergeCell ref="H62:I62"/>
    <mergeCell ref="J63:L63"/>
  </mergeCells>
  <printOptions/>
  <pageMargins left="0.44" right="0.28" top="0.56" bottom="0.47" header="0.31496062992125984" footer="0.31496062992125984"/>
  <pageSetup horizontalDpi="300" verticalDpi="300" orientation="portrait" paperSize="9" scale="80" r:id="rId2"/>
  <headerFooter>
    <oddHeader>&amp;L&amp;F&amp;R&amp;A</oddHeader>
    <oddFooter>&amp;RPage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3"/>
  <sheetViews>
    <sheetView showGridLines="0" workbookViewId="0" topLeftCell="A1">
      <selection activeCell="H86" sqref="H86"/>
    </sheetView>
  </sheetViews>
  <sheetFormatPr defaultColWidth="11.421875" defaultRowHeight="15"/>
  <cols>
    <col min="2" max="4" width="5.7109375" style="0" customWidth="1"/>
    <col min="5" max="5" width="18.8515625" style="0" customWidth="1"/>
    <col min="6" max="6" width="12.421875" style="0" customWidth="1"/>
  </cols>
  <sheetData>
    <row r="1" spans="3:12" ht="15">
      <c r="C1" s="1"/>
      <c r="D1" s="1"/>
      <c r="E1" s="1"/>
      <c r="F1" s="1"/>
      <c r="G1" s="1"/>
      <c r="H1" s="1"/>
      <c r="I1" s="2" t="s">
        <v>0</v>
      </c>
      <c r="J1" s="102">
        <v>40578</v>
      </c>
      <c r="K1" s="102"/>
      <c r="L1" s="5"/>
    </row>
    <row r="2" spans="3:12" ht="15">
      <c r="C2" s="1"/>
      <c r="D2" s="1"/>
      <c r="E2" s="1"/>
      <c r="F2" s="1"/>
      <c r="G2" s="1"/>
      <c r="H2" s="1"/>
      <c r="I2" s="2" t="s">
        <v>1</v>
      </c>
      <c r="J2" s="6"/>
      <c r="K2" s="3"/>
      <c r="L2" s="4"/>
    </row>
    <row r="3" spans="2:12" ht="18.75">
      <c r="B3" s="91" t="s">
        <v>3</v>
      </c>
      <c r="D3" s="1"/>
      <c r="E3" s="1"/>
      <c r="F3" s="1"/>
      <c r="G3" s="1"/>
      <c r="H3" s="1"/>
      <c r="I3" s="2" t="s">
        <v>2</v>
      </c>
      <c r="J3" s="6"/>
      <c r="K3" s="3"/>
      <c r="L3" s="4"/>
    </row>
    <row r="4" spans="3:13" ht="1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15">
      <c r="B5" s="73" t="s">
        <v>4</v>
      </c>
    </row>
    <row r="6" ht="15">
      <c r="B6" t="s">
        <v>9</v>
      </c>
    </row>
    <row r="8" ht="15">
      <c r="B8" t="s">
        <v>5</v>
      </c>
    </row>
    <row r="9" spans="2:10" ht="15">
      <c r="B9" s="87" t="s">
        <v>69</v>
      </c>
      <c r="C9" s="88"/>
      <c r="D9" s="89"/>
      <c r="E9" s="90" t="s">
        <v>11</v>
      </c>
      <c r="F9" s="89" t="s">
        <v>67</v>
      </c>
      <c r="G9" s="87" t="s">
        <v>68</v>
      </c>
      <c r="H9" s="88"/>
      <c r="I9" s="88"/>
      <c r="J9" s="89"/>
    </row>
    <row r="10" spans="2:10" ht="15">
      <c r="B10" s="79">
        <v>1</v>
      </c>
      <c r="C10" s="60"/>
      <c r="D10" s="78"/>
      <c r="E10" s="51"/>
      <c r="F10" s="78"/>
      <c r="G10" s="51" t="s">
        <v>6</v>
      </c>
      <c r="H10" s="60"/>
      <c r="I10" s="60"/>
      <c r="J10" s="78"/>
    </row>
    <row r="11" spans="2:10" ht="15">
      <c r="B11" s="26"/>
      <c r="C11" s="77">
        <v>11</v>
      </c>
      <c r="D11" s="71"/>
      <c r="E11" s="26">
        <v>1</v>
      </c>
      <c r="F11" s="71" t="s">
        <v>65</v>
      </c>
      <c r="G11" s="26" t="s">
        <v>8</v>
      </c>
      <c r="H11" s="32"/>
      <c r="I11" s="32"/>
      <c r="J11" s="71"/>
    </row>
    <row r="12" spans="2:10" ht="15">
      <c r="B12" s="26"/>
      <c r="C12" s="77"/>
      <c r="D12" s="80">
        <v>111</v>
      </c>
      <c r="E12" s="26">
        <v>1</v>
      </c>
      <c r="F12" s="71" t="s">
        <v>65</v>
      </c>
      <c r="G12" s="26" t="s">
        <v>10</v>
      </c>
      <c r="H12" s="32"/>
      <c r="I12" s="32"/>
      <c r="J12" s="71"/>
    </row>
    <row r="13" spans="2:10" ht="15">
      <c r="B13" s="26"/>
      <c r="C13" s="77"/>
      <c r="D13" s="80">
        <v>112</v>
      </c>
      <c r="E13" s="26">
        <v>1.5</v>
      </c>
      <c r="F13" s="71" t="s">
        <v>56</v>
      </c>
      <c r="G13" s="26" t="s">
        <v>10</v>
      </c>
      <c r="H13" s="32"/>
      <c r="I13" s="32"/>
      <c r="J13" s="71"/>
    </row>
    <row r="14" spans="2:10" ht="15">
      <c r="B14" s="26"/>
      <c r="C14" s="77"/>
      <c r="D14" s="80">
        <v>113</v>
      </c>
      <c r="E14" s="26">
        <v>1</v>
      </c>
      <c r="F14" s="71" t="s">
        <v>65</v>
      </c>
      <c r="G14" s="26" t="s">
        <v>10</v>
      </c>
      <c r="H14" s="32"/>
      <c r="I14" s="32"/>
      <c r="J14" s="71"/>
    </row>
    <row r="15" spans="2:10" ht="15">
      <c r="B15" s="26"/>
      <c r="C15" s="77">
        <v>12</v>
      </c>
      <c r="D15" s="71"/>
      <c r="E15" s="26">
        <v>2</v>
      </c>
      <c r="F15" s="71" t="s">
        <v>65</v>
      </c>
      <c r="G15" s="26" t="s">
        <v>7</v>
      </c>
      <c r="H15" s="32"/>
      <c r="I15" s="32"/>
      <c r="J15" s="71"/>
    </row>
    <row r="16" spans="2:10" ht="15">
      <c r="B16" s="68"/>
      <c r="C16" s="81">
        <v>13</v>
      </c>
      <c r="D16" s="72"/>
      <c r="E16" s="68">
        <v>0.2</v>
      </c>
      <c r="F16" s="72" t="s">
        <v>66</v>
      </c>
      <c r="G16" s="68" t="s">
        <v>7</v>
      </c>
      <c r="H16" s="69"/>
      <c r="I16" s="69"/>
      <c r="J16" s="72"/>
    </row>
    <row r="18" ht="15">
      <c r="B18" t="s">
        <v>55</v>
      </c>
    </row>
    <row r="19" ht="15">
      <c r="B19" t="s">
        <v>12</v>
      </c>
    </row>
    <row r="20" ht="15">
      <c r="B20" t="s">
        <v>57</v>
      </c>
    </row>
    <row r="22" ht="15">
      <c r="B22" t="s">
        <v>13</v>
      </c>
    </row>
    <row r="23" spans="2:3" ht="15">
      <c r="B23" s="73" t="s">
        <v>58</v>
      </c>
      <c r="C23" s="73" t="s">
        <v>60</v>
      </c>
    </row>
    <row r="24" ht="15">
      <c r="B24" t="s">
        <v>59</v>
      </c>
    </row>
    <row r="25" ht="15">
      <c r="B25" t="s">
        <v>14</v>
      </c>
    </row>
    <row r="26" ht="15">
      <c r="C26" t="s">
        <v>34</v>
      </c>
    </row>
    <row r="27" ht="15">
      <c r="D27" t="s">
        <v>15</v>
      </c>
    </row>
    <row r="28" ht="15">
      <c r="D28" s="74" t="s">
        <v>16</v>
      </c>
    </row>
    <row r="29" ht="15">
      <c r="D29" s="74" t="s">
        <v>17</v>
      </c>
    </row>
    <row r="30" ht="15">
      <c r="D30" s="74" t="s">
        <v>18</v>
      </c>
    </row>
    <row r="31" ht="15">
      <c r="C31" s="74" t="s">
        <v>27</v>
      </c>
    </row>
    <row r="32" ht="15">
      <c r="C32" t="s">
        <v>25</v>
      </c>
    </row>
    <row r="34" ht="15.75" thickBot="1">
      <c r="B34" t="s">
        <v>19</v>
      </c>
    </row>
    <row r="35" spans="2:7" ht="15.75" thickTop="1">
      <c r="B35" s="40" t="s">
        <v>36</v>
      </c>
      <c r="C35" s="41"/>
      <c r="D35" s="42"/>
      <c r="E35" s="46" t="s">
        <v>44</v>
      </c>
      <c r="F35" s="86"/>
      <c r="G35" s="47" t="s">
        <v>11</v>
      </c>
    </row>
    <row r="36" spans="2:7" ht="15">
      <c r="B36" s="19">
        <v>1</v>
      </c>
      <c r="C36" s="15"/>
      <c r="D36" s="22"/>
      <c r="E36" s="26" t="s">
        <v>20</v>
      </c>
      <c r="F36" s="32"/>
      <c r="G36" s="34"/>
    </row>
    <row r="37" spans="2:7" ht="15">
      <c r="B37" s="19"/>
      <c r="C37" s="15">
        <v>11</v>
      </c>
      <c r="D37" s="22"/>
      <c r="E37" s="26" t="s">
        <v>21</v>
      </c>
      <c r="F37" s="32"/>
      <c r="G37" s="35">
        <v>2</v>
      </c>
    </row>
    <row r="38" spans="2:7" ht="15">
      <c r="B38" s="19"/>
      <c r="C38" s="15"/>
      <c r="D38" s="22">
        <v>111</v>
      </c>
      <c r="E38" s="26" t="s">
        <v>33</v>
      </c>
      <c r="F38" s="32"/>
      <c r="G38" s="35">
        <v>1</v>
      </c>
    </row>
    <row r="39" spans="2:7" ht="15">
      <c r="B39" s="28"/>
      <c r="C39" s="29"/>
      <c r="D39" s="30">
        <v>112</v>
      </c>
      <c r="E39" s="31" t="s">
        <v>22</v>
      </c>
      <c r="F39" s="32"/>
      <c r="G39" s="35">
        <v>1</v>
      </c>
    </row>
    <row r="40" spans="2:7" ht="15">
      <c r="B40" s="19"/>
      <c r="C40" s="15"/>
      <c r="D40" s="22">
        <v>113</v>
      </c>
      <c r="E40" s="26" t="s">
        <v>23</v>
      </c>
      <c r="F40" s="32"/>
      <c r="G40" s="35">
        <v>1</v>
      </c>
    </row>
    <row r="41" spans="2:7" ht="15">
      <c r="B41" s="19"/>
      <c r="C41" s="15">
        <v>12</v>
      </c>
      <c r="D41" s="22"/>
      <c r="E41" s="26" t="s">
        <v>26</v>
      </c>
      <c r="F41" s="32"/>
      <c r="G41" s="35">
        <v>1.8</v>
      </c>
    </row>
    <row r="42" spans="2:7" ht="15.75" thickBot="1">
      <c r="B42" s="20"/>
      <c r="C42" s="21">
        <v>13</v>
      </c>
      <c r="D42" s="23"/>
      <c r="E42" s="27" t="s">
        <v>24</v>
      </c>
      <c r="F42" s="33"/>
      <c r="G42" s="36">
        <v>0.2</v>
      </c>
    </row>
    <row r="43" ht="15.75" thickTop="1"/>
    <row r="44" ht="15">
      <c r="B44" t="s">
        <v>29</v>
      </c>
    </row>
    <row r="45" spans="2:7" ht="15">
      <c r="B45" s="82"/>
      <c r="C45" s="83"/>
      <c r="D45" s="83" t="s">
        <v>52</v>
      </c>
      <c r="E45" s="84"/>
      <c r="F45" s="85" t="s">
        <v>51</v>
      </c>
      <c r="G45" s="84"/>
    </row>
    <row r="46" spans="2:7" ht="15">
      <c r="B46" s="26"/>
      <c r="C46" s="32"/>
      <c r="D46" s="32"/>
      <c r="E46" s="67" t="s">
        <v>28</v>
      </c>
      <c r="F46" s="26">
        <v>2500</v>
      </c>
      <c r="G46" s="71" t="s">
        <v>30</v>
      </c>
    </row>
    <row r="47" spans="2:7" ht="15">
      <c r="B47" s="26"/>
      <c r="C47" s="32"/>
      <c r="D47" s="32"/>
      <c r="E47" s="67" t="s">
        <v>31</v>
      </c>
      <c r="F47" s="26">
        <v>300</v>
      </c>
      <c r="G47" s="71" t="s">
        <v>30</v>
      </c>
    </row>
    <row r="48" spans="2:7" ht="15">
      <c r="B48" s="68"/>
      <c r="C48" s="69"/>
      <c r="D48" s="69"/>
      <c r="E48" s="70" t="s">
        <v>32</v>
      </c>
      <c r="F48" s="68">
        <v>100</v>
      </c>
      <c r="G48" s="72" t="s">
        <v>30</v>
      </c>
    </row>
    <row r="50" spans="2:3" ht="15">
      <c r="B50" s="73" t="s">
        <v>61</v>
      </c>
      <c r="C50" s="73" t="s">
        <v>35</v>
      </c>
    </row>
    <row r="51" spans="2:6" ht="15">
      <c r="B51" s="75">
        <f>F46-(F47-F48)</f>
        <v>2300</v>
      </c>
      <c r="C51" s="65" t="s">
        <v>30</v>
      </c>
      <c r="D51" s="66"/>
      <c r="E51" s="64" t="s">
        <v>20</v>
      </c>
      <c r="F51" s="66"/>
    </row>
    <row r="52" spans="2:6" ht="15">
      <c r="B52" s="68"/>
      <c r="C52" s="76">
        <f>B51*G37</f>
        <v>4600</v>
      </c>
      <c r="D52" s="72"/>
      <c r="E52" s="68" t="s">
        <v>21</v>
      </c>
      <c r="F52" s="72"/>
    </row>
    <row r="54" spans="2:3" ht="15.75" thickBot="1">
      <c r="B54" s="73" t="s">
        <v>62</v>
      </c>
      <c r="C54" s="73" t="s">
        <v>37</v>
      </c>
    </row>
    <row r="55" spans="2:6" ht="15.75" thickTop="1">
      <c r="B55" s="55" t="s">
        <v>36</v>
      </c>
      <c r="C55" s="56"/>
      <c r="D55" s="57"/>
      <c r="E55" s="61" t="s">
        <v>44</v>
      </c>
      <c r="F55" s="53" t="s">
        <v>38</v>
      </c>
    </row>
    <row r="56" spans="2:6" ht="15">
      <c r="B56" s="48"/>
      <c r="C56" s="49"/>
      <c r="D56" s="50">
        <v>112</v>
      </c>
      <c r="E56" s="51" t="s">
        <v>22</v>
      </c>
      <c r="F56" s="52">
        <f>$C$52*G39</f>
        <v>4600</v>
      </c>
    </row>
    <row r="57" spans="2:6" ht="15">
      <c r="B57" s="19"/>
      <c r="C57" s="15"/>
      <c r="D57" s="22">
        <v>113</v>
      </c>
      <c r="E57" s="26" t="s">
        <v>23</v>
      </c>
      <c r="F57" s="35">
        <f>$C$52*G40</f>
        <v>4600</v>
      </c>
    </row>
    <row r="58" spans="2:6" ht="15">
      <c r="B58" s="19"/>
      <c r="C58" s="15">
        <v>12</v>
      </c>
      <c r="D58" s="22"/>
      <c r="E58" s="26" t="s">
        <v>26</v>
      </c>
      <c r="F58" s="35">
        <f>$B$51*G41</f>
        <v>4140</v>
      </c>
    </row>
    <row r="59" spans="2:6" ht="15.75" thickBot="1">
      <c r="B59" s="20"/>
      <c r="C59" s="21">
        <v>13</v>
      </c>
      <c r="D59" s="23"/>
      <c r="E59" s="27" t="s">
        <v>24</v>
      </c>
      <c r="F59" s="36">
        <f>$B$51*G42</f>
        <v>460</v>
      </c>
    </row>
    <row r="60" ht="15.75" thickTop="1"/>
    <row r="61" ht="15.75" thickBot="1">
      <c r="B61" t="s">
        <v>41</v>
      </c>
    </row>
    <row r="62" spans="6:9" ht="15.75" thickBot="1">
      <c r="F62" s="99" t="s">
        <v>39</v>
      </c>
      <c r="G62" s="100"/>
      <c r="H62" s="99" t="s">
        <v>46</v>
      </c>
      <c r="I62" s="100"/>
    </row>
    <row r="63" spans="2:12" ht="16.5" thickBot="1" thickTop="1">
      <c r="B63" s="55" t="s">
        <v>36</v>
      </c>
      <c r="C63" s="56"/>
      <c r="D63" s="57"/>
      <c r="E63" s="58" t="s">
        <v>44</v>
      </c>
      <c r="F63" s="43" t="s">
        <v>45</v>
      </c>
      <c r="G63" s="44" t="s">
        <v>49</v>
      </c>
      <c r="H63" s="45" t="s">
        <v>47</v>
      </c>
      <c r="I63" s="44" t="s">
        <v>48</v>
      </c>
      <c r="J63" s="101" t="s">
        <v>42</v>
      </c>
      <c r="K63" s="101"/>
      <c r="L63" s="101"/>
    </row>
    <row r="64" spans="2:12" ht="15">
      <c r="B64" s="48"/>
      <c r="C64" s="49"/>
      <c r="D64" s="50">
        <v>112</v>
      </c>
      <c r="E64" s="54" t="s">
        <v>22</v>
      </c>
      <c r="F64" s="16">
        <v>3000</v>
      </c>
      <c r="G64" s="9">
        <v>100</v>
      </c>
      <c r="H64" s="12">
        <v>2000</v>
      </c>
      <c r="I64" s="9">
        <v>500</v>
      </c>
      <c r="J64" s="37">
        <f>H64</f>
        <v>2000</v>
      </c>
      <c r="K64" s="37">
        <f>J64+I64</f>
        <v>2500</v>
      </c>
      <c r="L64" s="37">
        <f>K64+I64</f>
        <v>3000</v>
      </c>
    </row>
    <row r="65" spans="2:12" ht="15">
      <c r="B65" s="19"/>
      <c r="C65" s="15"/>
      <c r="D65" s="22">
        <v>113</v>
      </c>
      <c r="E65" s="24" t="s">
        <v>23</v>
      </c>
      <c r="F65" s="17">
        <v>500</v>
      </c>
      <c r="G65" s="10">
        <v>50</v>
      </c>
      <c r="H65" s="13">
        <v>3000</v>
      </c>
      <c r="I65" s="10">
        <v>1000</v>
      </c>
      <c r="J65" s="37">
        <f>H65</f>
        <v>3000</v>
      </c>
      <c r="K65" s="37">
        <f>J65+I65</f>
        <v>4000</v>
      </c>
      <c r="L65" s="37">
        <f>K65+I65</f>
        <v>5000</v>
      </c>
    </row>
    <row r="66" spans="2:12" ht="15">
      <c r="B66" s="19"/>
      <c r="C66" s="15">
        <v>12</v>
      </c>
      <c r="D66" s="22"/>
      <c r="E66" s="24" t="s">
        <v>26</v>
      </c>
      <c r="F66" s="17">
        <v>5000</v>
      </c>
      <c r="G66" s="10">
        <v>100</v>
      </c>
      <c r="H66" s="13">
        <v>2000</v>
      </c>
      <c r="I66" s="10">
        <v>2000</v>
      </c>
      <c r="J66" s="37">
        <f>H66</f>
        <v>2000</v>
      </c>
      <c r="K66" s="37">
        <f>J66+I66</f>
        <v>4000</v>
      </c>
      <c r="L66" s="37">
        <f>K66+I66</f>
        <v>6000</v>
      </c>
    </row>
    <row r="67" spans="2:12" ht="15.75" thickBot="1">
      <c r="B67" s="20"/>
      <c r="C67" s="21">
        <v>13</v>
      </c>
      <c r="D67" s="23"/>
      <c r="E67" s="25" t="s">
        <v>24</v>
      </c>
      <c r="F67" s="18">
        <v>200</v>
      </c>
      <c r="G67" s="11">
        <v>50</v>
      </c>
      <c r="H67" s="14">
        <v>1000</v>
      </c>
      <c r="I67" s="11">
        <v>500</v>
      </c>
      <c r="J67" s="37">
        <f>H67</f>
        <v>1000</v>
      </c>
      <c r="K67" s="37">
        <f>J67+I67</f>
        <v>1500</v>
      </c>
      <c r="L67" s="37">
        <f>K67+I67</f>
        <v>2000</v>
      </c>
    </row>
    <row r="68" ht="15.75" thickTop="1"/>
    <row r="69" ht="15">
      <c r="B69" t="s">
        <v>40</v>
      </c>
    </row>
    <row r="70" spans="2:3" ht="15">
      <c r="B70" s="73" t="s">
        <v>64</v>
      </c>
      <c r="C70" s="73" t="s">
        <v>63</v>
      </c>
    </row>
    <row r="71" ht="15.75" thickBot="1">
      <c r="B71" t="s">
        <v>53</v>
      </c>
    </row>
    <row r="72" spans="2:6" ht="30.75" thickTop="1">
      <c r="B72" s="55" t="s">
        <v>36</v>
      </c>
      <c r="C72" s="56"/>
      <c r="D72" s="57"/>
      <c r="E72" s="61" t="s">
        <v>44</v>
      </c>
      <c r="F72" s="62" t="s">
        <v>50</v>
      </c>
    </row>
    <row r="73" spans="2:6" ht="15">
      <c r="B73" s="59"/>
      <c r="C73" s="60"/>
      <c r="D73" s="60">
        <v>112</v>
      </c>
      <c r="E73" s="51" t="s">
        <v>22</v>
      </c>
      <c r="F73" s="52">
        <f>(F64-G64)-F56</f>
        <v>-1700</v>
      </c>
    </row>
    <row r="74" spans="2:6" ht="15">
      <c r="B74" s="38"/>
      <c r="C74" s="32"/>
      <c r="D74" s="32">
        <v>113</v>
      </c>
      <c r="E74" s="26" t="s">
        <v>23</v>
      </c>
      <c r="F74" s="35">
        <f>(F65-G65)-F57</f>
        <v>-4150</v>
      </c>
    </row>
    <row r="75" spans="2:6" ht="15">
      <c r="B75" s="38"/>
      <c r="C75" s="32">
        <v>12</v>
      </c>
      <c r="D75" s="32"/>
      <c r="E75" s="26" t="s">
        <v>26</v>
      </c>
      <c r="F75" s="35">
        <f>(F66-G66)-F58</f>
        <v>760</v>
      </c>
    </row>
    <row r="76" spans="2:6" ht="15.75" thickBot="1">
      <c r="B76" s="39"/>
      <c r="C76" s="33">
        <v>13</v>
      </c>
      <c r="D76" s="33"/>
      <c r="E76" s="27" t="s">
        <v>24</v>
      </c>
      <c r="F76" s="36">
        <f>(F67-G67)-F59</f>
        <v>-310</v>
      </c>
    </row>
    <row r="77" ht="15.75" thickTop="1"/>
    <row r="78" ht="15.75" thickBot="1">
      <c r="B78" s="73" t="s">
        <v>54</v>
      </c>
    </row>
    <row r="79" spans="2:8" ht="15.75" thickTop="1">
      <c r="B79" s="55" t="s">
        <v>36</v>
      </c>
      <c r="C79" s="56"/>
      <c r="D79" s="57"/>
      <c r="E79" s="58" t="s">
        <v>44</v>
      </c>
      <c r="H79" s="63" t="s">
        <v>43</v>
      </c>
    </row>
    <row r="80" spans="2:8" ht="15">
      <c r="B80" s="59"/>
      <c r="C80" s="60"/>
      <c r="D80" s="60">
        <v>112</v>
      </c>
      <c r="E80" s="54" t="s">
        <v>22</v>
      </c>
      <c r="F80" s="8" t="str">
        <f>IF(F73&lt;0,"appro nécessaire","stock suffisant")</f>
        <v>appro nécessaire</v>
      </c>
      <c r="G80" s="8"/>
      <c r="H80" s="52">
        <f>IF(F80="stock suffisant",0,IF(ABS($F73)&lt;J64,J64,IF(ABS($F73)&lt;K64,K64,IF(ABS($F73)&lt;L64,L64))))</f>
        <v>2000</v>
      </c>
    </row>
    <row r="81" spans="2:8" ht="15">
      <c r="B81" s="38"/>
      <c r="C81" s="32"/>
      <c r="D81" s="32">
        <v>113</v>
      </c>
      <c r="E81" s="24" t="s">
        <v>23</v>
      </c>
      <c r="F81" s="8" t="str">
        <f>IF(F74&lt;0,"appro nécessaire","stock suffisant")</f>
        <v>appro nécessaire</v>
      </c>
      <c r="G81" s="8"/>
      <c r="H81" s="35">
        <f>IF(F81="stock suffisant",0,IF(ABS($F74)&lt;J65,J65,IF(ABS($F74)&lt;K65,K65,IF(ABS($F74)&lt;L65,L65))))</f>
        <v>5000</v>
      </c>
    </row>
    <row r="82" spans="2:8" ht="15">
      <c r="B82" s="38"/>
      <c r="C82" s="32">
        <v>12</v>
      </c>
      <c r="D82" s="32"/>
      <c r="E82" s="24" t="s">
        <v>26</v>
      </c>
      <c r="F82" s="8" t="str">
        <f>IF(F75&lt;0,"appro nécessaire","stock suffisant")</f>
        <v>stock suffisant</v>
      </c>
      <c r="G82" s="8"/>
      <c r="H82" s="35">
        <f>IF(F82="stock suffisant",0,IF(ABS($F75)&lt;J66,J66,IF(ABS($F75)&lt;K66,K66,IF(ABS($F75)&lt;L66,L66))))</f>
        <v>0</v>
      </c>
    </row>
    <row r="83" spans="2:8" ht="15.75" thickBot="1">
      <c r="B83" s="39"/>
      <c r="C83" s="33">
        <v>13</v>
      </c>
      <c r="D83" s="33"/>
      <c r="E83" s="25" t="s">
        <v>24</v>
      </c>
      <c r="F83" s="8" t="str">
        <f>IF(F76&lt;0,"appro nécessaire","stock suffisant")</f>
        <v>appro nécessaire</v>
      </c>
      <c r="G83" s="8"/>
      <c r="H83" s="36">
        <f>IF(F83="stock suffisant",0,IF(ABS($F76)&lt;J67,J67,IF(ABS($F76)&lt;K67,K67,IF(ABS($F76)&lt;L67,L67))))</f>
        <v>1000</v>
      </c>
    </row>
    <row r="84" ht="15.75" thickTop="1"/>
  </sheetData>
  <sheetProtection/>
  <mergeCells count="4">
    <mergeCell ref="J1:K1"/>
    <mergeCell ref="F62:G62"/>
    <mergeCell ref="H62:I62"/>
    <mergeCell ref="J63:L63"/>
  </mergeCells>
  <printOptions/>
  <pageMargins left="0.44" right="0.28" top="0.56" bottom="0.47" header="0.31496062992125984" footer="0.31496062992125984"/>
  <pageSetup horizontalDpi="300" verticalDpi="300" orientation="portrait" paperSize="9" scale="80" r:id="rId2"/>
  <headerFooter>
    <oddHeader>&amp;L&amp;F&amp;R&amp;A</oddHeader>
    <oddFooter>&amp;RPage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lassallj</dc:creator>
  <cp:keywords/>
  <dc:description/>
  <cp:lastModifiedBy>lassallj</cp:lastModifiedBy>
  <cp:lastPrinted>2011-02-02T18:48:12Z</cp:lastPrinted>
  <dcterms:created xsi:type="dcterms:W3CDTF">2011-02-02T17:08:04Z</dcterms:created>
  <dcterms:modified xsi:type="dcterms:W3CDTF">2012-12-11T11:46:37Z</dcterms:modified>
  <cp:category/>
  <cp:version/>
  <cp:contentType/>
  <cp:contentStatus/>
</cp:coreProperties>
</file>